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2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<sst xmlns="http://schemas.openxmlformats.org/spreadsheetml/2006/main" count="46" uniqueCount="28">
  <si>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Consumable Cost</t>
  </si>
  <si>
    <t>Cost per Page</t>
  </si>
  <si>
    <t>Printing Cost per Month</t>
  </si>
  <si>
    <t>First Year Cost = Printer Cost + Monthly Cost</t>
  </si>
  <si>
    <t>Successive Years (no printer cost)</t>
  </si>
  <si>
    <t>Estimated # of Pages/Consumable</t>
  </si>
  <si>
    <t>Color Ink Jet</t>
  </si>
  <si>
    <t>Consumable Cost (b/w)</t>
  </si>
  <si>
    <t>Dell 1700</t>
  </si>
  <si>
    <t>Samsung CLP 510n</t>
  </si>
  <si>
    <t>HP OfficeJet Pro 1200 dn</t>
  </si>
  <si>
    <t>Printer Cost</t>
  </si>
  <si>
    <t>Printer Make/Model</t>
  </si>
  <si>
    <t>Black and White Laser</t>
  </si>
  <si>
    <t>Color Laser</t>
  </si>
  <si>
    <t>Estimated # of Reams/Mo. used</t>
  </si>
  <si>
    <t>Consumable Costs (enter each color)</t>
  </si>
  <si>
    <t>Enter printer specifications and number of reams used per month in yellow boxes.</t>
  </si>
  <si>
    <t>Printer Total Cost of Ownership</t>
  </si>
  <si>
    <t>Speed of printer in pages per minute</t>
  </si>
  <si>
    <t>Additional RAM will extend useful life of printer</t>
  </si>
  <si>
    <t>Size of input and output trays if doing larger volume printing</t>
  </si>
  <si>
    <t>Inkjet toner bleeds more than laser</t>
  </si>
  <si>
    <t>Printhead replacement costs and frequency of replacement (inkjets)</t>
  </si>
  <si>
    <t>Note that color printers may have as many as four cartridges (yellow, magenta, cyan, black)  - enter cost of each cartridge.</t>
  </si>
  <si>
    <t>Additional costs/features to consider when buying printers:</t>
  </si>
  <si>
    <t>Updated 5/9/2010</t>
  </si>
  <si>
    <t>Note that entries below are for example only - replace with your models to compare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</si>
</sst>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&quot;$&quot;#,##0.000"/>
    <numFmt numFmtId="167" formatCode="00000"/>
  </numFmts>
  <fonts count="4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7" xfId="0" applyFill="1" applyBorder="1" applyAlignment="1">
      <alignment wrapText="1"/>
    </xf>
    <xf numFmtId="164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166" fontId="2" fillId="0" borderId="8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66" fontId="0" fillId="0" borderId="8" xfId="0" applyNumberFormat="1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24</xdr:row>
      <xdr:rowOff>0</xdr:rowOff>
    </xdr:from>
    <xdr:to>
      <xdr:col>7</xdr:col>
      <xdr:colOff>638175</xdr:colOff>
      <xdr:row>29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791575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A5" sqref="A5"/>
    </sheetView>
  </sheetViews>
  <sheetFormatPr defaultColWidth="9.140625" defaultRowHeight="12.75"/>
  <cols>
    <col min="1" max="1" width="12.140625" style="0" customWidth="1"/>
    <col min="3" max="3" width="12.8515625" style="0" customWidth="1"/>
    <col min="4" max="4" width="19.00390625" style="0" customWidth="1"/>
    <col min="6" max="6" width="12.421875" style="0" customWidth="1"/>
    <col min="8" max="8" width="10.140625" style="0" bestFit="1" customWidth="1"/>
    <col min="9" max="9" width="11.140625" style="0" customWidth="1"/>
  </cols>
  <sheetData>
    <row r="1" ht="33">
      <c r="A1" s="1" t="s">
        <v>18</v>
      </c>
    </row>
    <row r="2" ht="12.75">
      <c r="A2" s="6" t="s">
        <v>17</v>
      </c>
    </row>
    <row r="3" ht="12.75">
      <c r="A3" s="6" t="s">
        <v>24</v>
      </c>
    </row>
    <row r="4" ht="12.75">
      <c r="A4" s="36" t="s">
        <v>27</v>
      </c>
    </row>
    <row r="5" ht="39.75" customHeight="1" thickBot="1">
      <c r="A5" s="1" t="s">
        <v>13</v>
      </c>
    </row>
    <row r="6" spans="1:9" s="13" customFormat="1" ht="77.25" thickTop="1">
      <c r="A6" s="10" t="s">
        <v>12</v>
      </c>
      <c r="B6" s="11" t="s">
        <v>11</v>
      </c>
      <c r="C6" s="11" t="s">
        <v>0</v>
      </c>
      <c r="D6" s="11" t="s">
        <v>5</v>
      </c>
      <c r="E6" s="11" t="s">
        <v>1</v>
      </c>
      <c r="F6" s="11" t="s">
        <v>15</v>
      </c>
      <c r="G6" s="11" t="s">
        <v>2</v>
      </c>
      <c r="H6" s="11" t="s">
        <v>3</v>
      </c>
      <c r="I6" s="12" t="s">
        <v>4</v>
      </c>
    </row>
    <row r="7" spans="1:9" s="13" customFormat="1" ht="19.5" customHeight="1" thickBot="1">
      <c r="A7" s="14" t="s">
        <v>8</v>
      </c>
      <c r="B7" s="15">
        <v>218</v>
      </c>
      <c r="C7" s="15">
        <v>90</v>
      </c>
      <c r="D7" s="16">
        <v>6000</v>
      </c>
      <c r="E7" s="17">
        <f>IF(D7=0,"",C7/D7)</f>
        <v>0.015</v>
      </c>
      <c r="F7" s="18">
        <v>6</v>
      </c>
      <c r="G7" s="19">
        <f>IF(E7="","",(F7*500)*E7)</f>
        <v>45</v>
      </c>
      <c r="H7" s="19">
        <f>IF(G7="","",((G7*12)+B7))</f>
        <v>758</v>
      </c>
      <c r="I7" s="20">
        <f>IF(G7="","",G7*12)</f>
        <v>540</v>
      </c>
    </row>
    <row r="8" s="13" customFormat="1" ht="39.75" customHeight="1" thickBot="1" thickTop="1">
      <c r="A8" s="21" t="s">
        <v>14</v>
      </c>
    </row>
    <row r="9" spans="1:9" s="13" customFormat="1" ht="77.25" thickTop="1">
      <c r="A9" s="10" t="s">
        <v>12</v>
      </c>
      <c r="B9" s="11" t="s">
        <v>11</v>
      </c>
      <c r="C9" s="11" t="s">
        <v>16</v>
      </c>
      <c r="D9" s="11" t="s">
        <v>5</v>
      </c>
      <c r="E9" s="11" t="s">
        <v>1</v>
      </c>
      <c r="F9" s="11" t="s">
        <v>15</v>
      </c>
      <c r="G9" s="11" t="s">
        <v>2</v>
      </c>
      <c r="H9" s="11" t="s">
        <v>3</v>
      </c>
      <c r="I9" s="12" t="s">
        <v>4</v>
      </c>
    </row>
    <row r="10" spans="1:9" s="13" customFormat="1" ht="25.5">
      <c r="A10" s="22" t="s">
        <v>9</v>
      </c>
      <c r="B10" s="23">
        <v>300</v>
      </c>
      <c r="C10" s="23">
        <v>120</v>
      </c>
      <c r="D10" s="24">
        <v>5000</v>
      </c>
      <c r="E10" s="25">
        <f>IF(D10=0,"",(C10+C11+C12)/D10)</f>
        <v>0.072</v>
      </c>
      <c r="F10" s="24">
        <v>6</v>
      </c>
      <c r="G10" s="26">
        <f>IF(E10="","",(F10*500)*E10)</f>
        <v>215.99999999999997</v>
      </c>
      <c r="H10" s="26">
        <f>IF(G10="","",((G10*12)+(G14*12)+B10))</f>
        <v>3406.2857142857138</v>
      </c>
      <c r="I10" s="27">
        <f>IF(G10="","",(G10*12)+(G14*12))</f>
        <v>3106.2857142857138</v>
      </c>
    </row>
    <row r="11" spans="1:9" s="13" customFormat="1" ht="12.75">
      <c r="A11" s="28"/>
      <c r="B11" s="23"/>
      <c r="C11" s="23">
        <v>120</v>
      </c>
      <c r="D11" s="24"/>
      <c r="E11" s="29"/>
      <c r="F11" s="24"/>
      <c r="G11" s="23"/>
      <c r="H11" s="26"/>
      <c r="I11" s="27"/>
    </row>
    <row r="12" spans="1:9" s="13" customFormat="1" ht="12.75">
      <c r="A12" s="28"/>
      <c r="B12" s="23"/>
      <c r="C12" s="23">
        <v>120</v>
      </c>
      <c r="D12" s="24"/>
      <c r="E12" s="29"/>
      <c r="F12" s="24"/>
      <c r="G12" s="23"/>
      <c r="H12" s="26"/>
      <c r="I12" s="27"/>
    </row>
    <row r="13" spans="1:9" s="13" customFormat="1" ht="25.5">
      <c r="A13" s="28"/>
      <c r="B13" s="24"/>
      <c r="C13" s="30" t="s">
        <v>7</v>
      </c>
      <c r="D13" s="24"/>
      <c r="E13" s="24"/>
      <c r="F13" s="24"/>
      <c r="G13" s="24"/>
      <c r="H13" s="31"/>
      <c r="I13" s="32"/>
    </row>
    <row r="14" spans="1:9" s="13" customFormat="1" ht="19.5" customHeight="1" thickBot="1">
      <c r="A14" s="14"/>
      <c r="B14" s="15"/>
      <c r="C14" s="15">
        <v>100</v>
      </c>
      <c r="D14" s="18">
        <v>7000</v>
      </c>
      <c r="E14" s="17">
        <f>IF(D14=0,"",(C14)/D14)</f>
        <v>0.014285714285714285</v>
      </c>
      <c r="F14" s="18">
        <v>6</v>
      </c>
      <c r="G14" s="19">
        <f>IF(E14="","",(F14*500)*E14)</f>
        <v>42.857142857142854</v>
      </c>
      <c r="H14" s="19"/>
      <c r="I14" s="20"/>
    </row>
    <row r="15" s="13" customFormat="1" ht="39.75" customHeight="1" thickBot="1" thickTop="1">
      <c r="A15" s="21" t="s">
        <v>6</v>
      </c>
    </row>
    <row r="16" spans="1:9" s="13" customFormat="1" ht="77.25" thickTop="1">
      <c r="A16" s="10" t="s">
        <v>12</v>
      </c>
      <c r="B16" s="11" t="s">
        <v>11</v>
      </c>
      <c r="C16" s="11" t="s">
        <v>16</v>
      </c>
      <c r="D16" s="11" t="s">
        <v>5</v>
      </c>
      <c r="E16" s="11" t="s">
        <v>1</v>
      </c>
      <c r="F16" s="11" t="s">
        <v>15</v>
      </c>
      <c r="G16" s="11" t="s">
        <v>2</v>
      </c>
      <c r="H16" s="11" t="s">
        <v>3</v>
      </c>
      <c r="I16" s="12" t="s">
        <v>4</v>
      </c>
    </row>
    <row r="17" spans="1:9" s="13" customFormat="1" ht="25.5">
      <c r="A17" s="22" t="s">
        <v>10</v>
      </c>
      <c r="B17" s="23">
        <v>250</v>
      </c>
      <c r="C17" s="23">
        <v>34</v>
      </c>
      <c r="D17" s="24">
        <v>1750</v>
      </c>
      <c r="E17" s="25">
        <f>IF(D17=0,"",(C17+C18+C19)/D17)</f>
        <v>0.05828571428571429</v>
      </c>
      <c r="F17" s="24">
        <v>6</v>
      </c>
      <c r="G17" s="26">
        <f>IF(E17="","",(F17*500)*E17)</f>
        <v>174.85714285714286</v>
      </c>
      <c r="H17" s="26">
        <f>IF(G17="","",((G17*12)+(G21*12)+B17))</f>
        <v>3047.7142857142853</v>
      </c>
      <c r="I17" s="27">
        <f>IF(G17="","",(G17*12)+(G21*12))</f>
        <v>2797.7142857142853</v>
      </c>
    </row>
    <row r="18" spans="1:9" s="13" customFormat="1" ht="12.75">
      <c r="A18" s="28"/>
      <c r="B18" s="23"/>
      <c r="C18" s="23">
        <v>34</v>
      </c>
      <c r="D18" s="24"/>
      <c r="E18" s="29"/>
      <c r="F18" s="24"/>
      <c r="G18" s="24"/>
      <c r="H18" s="31"/>
      <c r="I18" s="32"/>
    </row>
    <row r="19" spans="1:9" s="13" customFormat="1" ht="12.75">
      <c r="A19" s="28"/>
      <c r="B19" s="23"/>
      <c r="C19" s="23">
        <v>34</v>
      </c>
      <c r="D19" s="33"/>
      <c r="E19" s="29"/>
      <c r="F19" s="24"/>
      <c r="G19" s="24"/>
      <c r="H19" s="31"/>
      <c r="I19" s="32"/>
    </row>
    <row r="20" spans="1:9" s="13" customFormat="1" ht="25.5">
      <c r="A20" s="28"/>
      <c r="B20" s="23"/>
      <c r="C20" s="30" t="s">
        <v>7</v>
      </c>
      <c r="D20" s="24"/>
      <c r="E20" s="29"/>
      <c r="F20" s="24"/>
      <c r="G20" s="24"/>
      <c r="H20" s="31"/>
      <c r="I20" s="32"/>
    </row>
    <row r="21" spans="1:9" s="13" customFormat="1" ht="19.5" customHeight="1" thickBot="1">
      <c r="A21" s="14"/>
      <c r="B21" s="15"/>
      <c r="C21" s="15">
        <v>34</v>
      </c>
      <c r="D21" s="18">
        <v>1750</v>
      </c>
      <c r="E21" s="17">
        <f>IF(D21=0,"",(C21)/D21)</f>
        <v>0.019428571428571427</v>
      </c>
      <c r="F21" s="18">
        <v>6</v>
      </c>
      <c r="G21" s="19">
        <f>IF(E21="","",(F21*500)*E21)</f>
        <v>58.28571428571428</v>
      </c>
      <c r="H21" s="34"/>
      <c r="I21" s="35"/>
    </row>
    <row r="22" spans="1:9" ht="19.5" customHeight="1" thickTop="1">
      <c r="A22" s="2"/>
      <c r="B22" s="3"/>
      <c r="C22" s="8"/>
      <c r="D22" s="9"/>
      <c r="E22" s="7"/>
      <c r="F22" s="2"/>
      <c r="G22" s="3"/>
      <c r="H22" s="5"/>
      <c r="I22" s="5"/>
    </row>
    <row r="23" spans="1:9" ht="19.5" customHeight="1">
      <c r="A23" s="5" t="s">
        <v>25</v>
      </c>
      <c r="B23" s="3"/>
      <c r="C23" s="8"/>
      <c r="D23" s="9"/>
      <c r="E23" s="7"/>
      <c r="F23" s="2"/>
      <c r="G23" s="3"/>
      <c r="H23" s="5"/>
      <c r="I23" s="5"/>
    </row>
    <row r="24" spans="1:9" ht="19.5" customHeight="1">
      <c r="A24" s="2" t="s">
        <v>23</v>
      </c>
      <c r="B24" s="3"/>
      <c r="C24" s="8"/>
      <c r="D24" s="9"/>
      <c r="E24" s="7"/>
      <c r="F24" s="2"/>
      <c r="G24" s="3"/>
      <c r="H24" s="5"/>
      <c r="I24" s="5"/>
    </row>
    <row r="25" spans="1:9" ht="19.5" customHeight="1">
      <c r="A25" s="2" t="s">
        <v>22</v>
      </c>
      <c r="B25" s="3"/>
      <c r="C25" s="8"/>
      <c r="D25" s="9"/>
      <c r="E25" s="7"/>
      <c r="F25" s="2"/>
      <c r="G25" s="3"/>
      <c r="H25" s="2"/>
      <c r="I25" s="5"/>
    </row>
    <row r="26" spans="1:9" ht="19.5" customHeight="1">
      <c r="A26" s="9" t="s">
        <v>19</v>
      </c>
      <c r="B26" s="3"/>
      <c r="C26" s="8"/>
      <c r="D26" s="9"/>
      <c r="E26" s="7"/>
      <c r="F26" s="2"/>
      <c r="G26" s="3"/>
      <c r="H26" s="5"/>
      <c r="I26" s="5"/>
    </row>
    <row r="27" spans="1:9" ht="19.5" customHeight="1">
      <c r="A27" s="9" t="s">
        <v>20</v>
      </c>
      <c r="B27" s="3"/>
      <c r="C27" s="8"/>
      <c r="D27" s="9"/>
      <c r="E27" s="7"/>
      <c r="F27" s="2"/>
      <c r="G27" s="3"/>
      <c r="H27" s="5"/>
      <c r="I27" s="5"/>
    </row>
    <row r="28" spans="1:9" ht="19.5" customHeight="1">
      <c r="A28" s="9" t="s">
        <v>21</v>
      </c>
      <c r="B28" s="3"/>
      <c r="C28" s="8"/>
      <c r="D28" s="9"/>
      <c r="E28" s="7"/>
      <c r="F28" s="2"/>
      <c r="G28" s="3"/>
      <c r="H28" s="5"/>
      <c r="I28" s="5"/>
    </row>
    <row r="29" spans="2:9" s="2" customFormat="1" ht="12.75">
      <c r="B29" s="3"/>
      <c r="C29" s="3"/>
      <c r="E29" s="4"/>
      <c r="H29" s="5"/>
      <c r="I29" s="5"/>
    </row>
    <row r="30" ht="12.75">
      <c r="A30" s="6" t="s">
        <v>26</v>
      </c>
    </row>
  </sheetData>
  <printOptions/>
  <pageMargins left="0.75" right="0.75" top="1" bottom="1" header="0.5" footer="0.5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Tina Nerat</cp:lastModifiedBy>
  <cp:lastPrinted>2005-12-04T17:20:06Z</cp:lastPrinted>
  <dcterms:created xsi:type="dcterms:W3CDTF">2005-11-01T00:59:54Z</dcterms:created>
  <dcterms:modified xsi:type="dcterms:W3CDTF">2010-05-09T21:46:48Z</dcterms:modified>
  <cp:category/>
  <cp:version/>
  <cp:contentType/>
  <cp:contentStatus/>
</cp:coreProperties>
</file>